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Sirji\Time Trackers\"/>
    </mc:Choice>
  </mc:AlternateContent>
  <xr:revisionPtr revIDLastSave="0" documentId="13_ncr:1_{DC396019-F13D-4183-8BCA-E1229DE9C3A8}" xr6:coauthVersionLast="45" xr6:coauthVersionMax="45" xr10:uidLastSave="{00000000-0000-0000-0000-000000000000}"/>
  <bookViews>
    <workbookView xWindow="-108" yWindow="-108" windowWidth="23256" windowHeight="12600" xr2:uid="{F397B1F6-798B-A848-9C49-DC4BC966ECAB}"/>
  </bookViews>
  <sheets>
    <sheet name="BUDGET-ACTUALS ANA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I21" i="1" l="1"/>
  <c r="H21" i="1"/>
  <c r="G21" i="1"/>
  <c r="F21" i="1"/>
  <c r="E21" i="1"/>
  <c r="D21" i="1"/>
  <c r="C21" i="1"/>
  <c r="J20" i="1" l="1"/>
  <c r="K20" i="1" s="1"/>
  <c r="M20" i="1" s="1"/>
  <c r="N20" i="1" s="1"/>
  <c r="J19" i="1"/>
  <c r="K19" i="1" s="1"/>
  <c r="M19" i="1" s="1"/>
  <c r="N19" i="1" s="1"/>
  <c r="J18" i="1"/>
  <c r="K18" i="1" s="1"/>
  <c r="M18" i="1" s="1"/>
  <c r="N18" i="1" s="1"/>
  <c r="J17" i="1"/>
  <c r="K17" i="1" s="1"/>
  <c r="M17" i="1" s="1"/>
  <c r="N17" i="1" s="1"/>
  <c r="J16" i="1"/>
  <c r="K16" i="1" s="1"/>
  <c r="M16" i="1" s="1"/>
  <c r="N16" i="1" s="1"/>
  <c r="J15" i="1"/>
  <c r="K15" i="1" s="1"/>
  <c r="M15" i="1" s="1"/>
  <c r="N15" i="1" s="1"/>
  <c r="J14" i="1"/>
  <c r="K14" i="1" s="1"/>
  <c r="M14" i="1" s="1"/>
  <c r="N14" i="1" s="1"/>
  <c r="J13" i="1"/>
  <c r="K13" i="1" s="1"/>
  <c r="M13" i="1" s="1"/>
  <c r="N13" i="1" s="1"/>
  <c r="J12" i="1"/>
  <c r="K12" i="1" s="1"/>
  <c r="M12" i="1" s="1"/>
  <c r="N12" i="1" s="1"/>
  <c r="J11" i="1"/>
  <c r="J21" i="1" l="1"/>
  <c r="K11" i="1"/>
  <c r="M11" i="1" s="1"/>
  <c r="N11" i="1" s="1"/>
  <c r="K21" i="1" l="1"/>
</calcChain>
</file>

<file path=xl/sharedStrings.xml><?xml version="1.0" encoding="utf-8"?>
<sst xmlns="http://schemas.openxmlformats.org/spreadsheetml/2006/main" count="47" uniqueCount="47">
  <si>
    <t>SUN</t>
  </si>
  <si>
    <t>MON</t>
  </si>
  <si>
    <t>TUE</t>
  </si>
  <si>
    <t>WED</t>
  </si>
  <si>
    <t>THU</t>
  </si>
  <si>
    <t xml:space="preserve">FRI </t>
  </si>
  <si>
    <t>SAT</t>
  </si>
  <si>
    <t>TIME IN MINUTES</t>
  </si>
  <si>
    <t>COMMENTS</t>
  </si>
  <si>
    <t>Department</t>
  </si>
  <si>
    <t>GRAND TOTALS</t>
  </si>
  <si>
    <t>Weekly Budget (Hours)</t>
  </si>
  <si>
    <t>BUDGETED</t>
  </si>
  <si>
    <t>TOTAL  ACTUALS
(IN MINUTES)</t>
  </si>
  <si>
    <t>TOTAL ACTUALS
(IN HOURS)</t>
  </si>
  <si>
    <t>VARIANCE</t>
  </si>
  <si>
    <t>--&gt; 7 Hours for 5 Days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</si>
  <si>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</si>
  <si>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</si>
  <si>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</si>
  <si>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</si>
  <si>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</si>
  <si>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</si>
  <si>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</si>
  <si>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</si>
  <si>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</si>
  <si>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</si>
  <si>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HR</t>
  </si>
  <si>
    <t>EMPLOYEE NAME</t>
  </si>
  <si>
    <t>EMPLOYEE ID</t>
  </si>
  <si>
    <t>Location</t>
  </si>
  <si>
    <t>Branch II</t>
  </si>
  <si>
    <t>Unit</t>
  </si>
  <si>
    <t>00200</t>
  </si>
  <si>
    <t>00162</t>
  </si>
  <si>
    <t>00220</t>
  </si>
  <si>
    <t>00118</t>
  </si>
  <si>
    <t>00202</t>
  </si>
  <si>
    <t>00181</t>
  </si>
  <si>
    <t>00195</t>
  </si>
  <si>
    <t>00158</t>
  </si>
  <si>
    <t>00150</t>
  </si>
  <si>
    <t>00193</t>
  </si>
  <si>
    <t>BUDGET VS. ACTUALS ANALYSIS</t>
  </si>
  <si>
    <t>©2020 All rights reserved. EXCELSIRJI.COM</t>
  </si>
  <si>
    <t>https://www.excelsirji.com/</t>
  </si>
  <si>
    <t>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</si>
</sst>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Arial Black"/>
      <family val="2"/>
    </font>
    <font>
      <u/>
      <sz val="12"/>
      <color theme="10"/>
      <name val="Calibri"/>
      <family val="2"/>
      <scheme val="minor"/>
    </font>
    <font>
      <sz val="7"/>
      <color theme="4" tint="-0.499984740745262"/>
      <name val="Calibri"/>
      <family val="2"/>
      <scheme val="minor"/>
    </font>
    <font>
      <sz val="7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/>
      </patternFill>
    </fill>
    <fill>
      <patternFill patternType="solid">
        <fgColor theme="8" tint="0.39997558519241921"/>
        <bgColor theme="8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9" borderId="7" xfId="0" applyFont="1" applyFill="1" applyBorder="1" applyAlignment="1">
      <alignment vertical="center"/>
    </xf>
    <xf numFmtId="0" fontId="0" fillId="9" borderId="7" xfId="0" applyFont="1" applyFill="1" applyBorder="1" applyAlignment="1">
      <alignment horizontal="center" vertical="center"/>
    </xf>
    <xf numFmtId="4" fontId="0" fillId="9" borderId="7" xfId="0" applyNumberFormat="1" applyFont="1" applyFill="1" applyBorder="1" applyAlignment="1">
      <alignment horizontal="center" vertical="center"/>
    </xf>
    <xf numFmtId="1" fontId="0" fillId="9" borderId="7" xfId="0" applyNumberFormat="1" applyFont="1" applyFill="1" applyBorder="1" applyAlignment="1">
      <alignment horizontal="center" vertical="center"/>
    </xf>
    <xf numFmtId="4" fontId="1" fillId="8" borderId="4" xfId="0" applyNumberFormat="1" applyFont="1" applyFill="1" applyBorder="1" applyAlignment="1">
      <alignment horizontal="center" vertical="center"/>
    </xf>
    <xf numFmtId="14" fontId="2" fillId="5" borderId="4" xfId="0" applyNumberFormat="1" applyFont="1" applyFill="1" applyBorder="1" applyAlignment="1">
      <alignment vertical="center"/>
    </xf>
    <xf numFmtId="0" fontId="0" fillId="10" borderId="0" xfId="0" applyFill="1"/>
    <xf numFmtId="0" fontId="5" fillId="10" borderId="0" xfId="1" applyFont="1" applyFill="1"/>
    <xf numFmtId="0" fontId="4" fillId="10" borderId="0" xfId="1" applyFill="1"/>
    <xf numFmtId="0" fontId="6" fillId="10" borderId="0" xfId="1" applyFont="1" applyFill="1"/>
    <xf numFmtId="0" fontId="7" fillId="10" borderId="0" xfId="0" applyFont="1" applyFill="1"/>
    <xf numFmtId="0" fontId="4" fillId="10" borderId="0" xfId="1" applyFill="1" applyAlignment="1">
      <alignment horizontal="left"/>
    </xf>
    <xf numFmtId="0" fontId="3" fillId="4" borderId="8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1568824</xdr:colOff>
      <xdr:row>5</xdr:row>
      <xdr:rowOff>8964</xdr:rowOff>
    </xdr:to>
    <xdr:grpSp>
      <xdr:nvGrpSpPr>
        <xdr:cNvPr id="2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25EC1C-ECE4-44AC-8B02-30A466AF9A59}"/>
            </a:ext>
          </a:extLst>
        </xdr:cNvPr>
        <xdr:cNvGrpSpPr/>
      </xdr:nvGrpSpPr>
      <xdr:grpSpPr>
        <a:xfrm>
          <a:off x="0" y="0"/>
          <a:ext cx="16923124" cy="1009089"/>
          <a:chOff x="0" y="0"/>
          <a:chExt cx="12750785" cy="995082"/>
        </a:xfrm>
      </xdr:grpSpPr>
      <xdr:pic>
        <xdr:nvPicPr>
          <xdr:cNvPr id="3" name="Picture 2" descr="SDASD">
            <a:extLst>
              <a:ext uri="{FF2B5EF4-FFF2-40B4-BE49-F238E27FC236}">
                <a16:creationId xmlns:a16="http://schemas.microsoft.com/office/drawing/2014/main" id="{41A7F010-49B4-417C-9B48-3EFED4E757A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22222" b="5229"/>
          <a:stretch/>
        </xdr:blipFill>
        <xdr:spPr>
          <a:xfrm>
            <a:off x="0" y="0"/>
            <a:ext cx="12738846" cy="995082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DECF0119-1A49-4D8E-9F9D-1D66FACBC8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646023" y="331693"/>
            <a:ext cx="3104762" cy="6571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sirj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ECB8-228F-A943-98E0-B143B6489FA3}">
  <dimension ref="A1:N21"/>
  <sheetViews>
    <sheetView showGridLines="0" tabSelected="1" zoomScale="80" zoomScaleNormal="80" workbookViewId="0">
      <selection activeCell="A17" sqref="A17"/>
    </sheetView>
  </sheetViews>
  <sheetFormatPr defaultColWidth="11.19921875" defaultRowHeight="15.6" x14ac:dyDescent="0.3"/>
  <cols>
    <col min="1" max="1" width="17.796875" customWidth="1"/>
    <col min="2" max="2" width="13.8984375" customWidth="1"/>
    <col min="4" max="4" width="16.69921875" customWidth="1"/>
    <col min="6" max="6" width="14.19921875" customWidth="1"/>
    <col min="9" max="9" width="14.19921875" customWidth="1"/>
    <col min="10" max="10" width="20.3984375" bestFit="1" customWidth="1"/>
    <col min="11" max="13" width="19.69921875" customWidth="1"/>
    <col min="14" max="14" width="21.296875" customWidth="1"/>
  </cols>
  <sheetData>
    <row r="1" spans="1:14" x14ac:dyDescent="0.3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</row>
    <row r="2" spans="1:14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4" x14ac:dyDescent="0.3">
      <c r="A4" s="19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4" x14ac:dyDescent="0.3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4" x14ac:dyDescent="0.3">
      <c r="A6" s="20" t="s">
        <v>44</v>
      </c>
      <c r="B6" s="21"/>
      <c r="C6" s="21"/>
      <c r="D6" s="17"/>
      <c r="E6" s="17"/>
      <c r="F6" s="17"/>
      <c r="G6" s="17"/>
      <c r="H6" s="17"/>
      <c r="I6" s="17"/>
      <c r="J6" s="19"/>
      <c r="K6" s="17"/>
      <c r="M6" s="22" t="s">
        <v>45</v>
      </c>
      <c r="N6" s="22"/>
    </row>
    <row r="7" spans="1:14" ht="25.2" x14ac:dyDescent="0.3">
      <c r="A7" s="23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x14ac:dyDescent="0.3">
      <c r="A8" s="4" t="s">
        <v>46</v>
      </c>
      <c r="B8" s="16">
        <v>44155</v>
      </c>
      <c r="C8" s="4" t="s">
        <v>9</v>
      </c>
      <c r="D8" s="5" t="s">
        <v>27</v>
      </c>
      <c r="E8" s="4" t="s">
        <v>30</v>
      </c>
      <c r="F8" s="35" t="s">
        <v>31</v>
      </c>
      <c r="G8" s="36"/>
      <c r="H8" s="4" t="s">
        <v>32</v>
      </c>
      <c r="I8" s="5">
        <v>1</v>
      </c>
      <c r="J8" s="4"/>
      <c r="K8" s="4" t="s">
        <v>11</v>
      </c>
      <c r="L8" s="5">
        <v>35</v>
      </c>
      <c r="M8" s="26" t="s">
        <v>16</v>
      </c>
      <c r="N8" s="27"/>
    </row>
    <row r="9" spans="1:14" s="1" customFormat="1" ht="36" customHeight="1" x14ac:dyDescent="0.3">
      <c r="A9" s="28" t="s">
        <v>28</v>
      </c>
      <c r="B9" s="28" t="s">
        <v>29</v>
      </c>
      <c r="C9" s="30" t="s">
        <v>7</v>
      </c>
      <c r="D9" s="31"/>
      <c r="E9" s="31"/>
      <c r="F9" s="31"/>
      <c r="G9" s="31"/>
      <c r="H9" s="31"/>
      <c r="I9" s="32"/>
      <c r="J9" s="33" t="s">
        <v>13</v>
      </c>
      <c r="K9" s="33" t="s">
        <v>14</v>
      </c>
      <c r="L9" s="33" t="s">
        <v>12</v>
      </c>
      <c r="M9" s="33" t="s">
        <v>15</v>
      </c>
      <c r="N9" s="33" t="s">
        <v>8</v>
      </c>
    </row>
    <row r="10" spans="1:14" ht="31.2" customHeight="1" x14ac:dyDescent="0.3">
      <c r="A10" s="29"/>
      <c r="B10" s="29"/>
      <c r="C10" s="4" t="s">
        <v>0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6</v>
      </c>
      <c r="J10" s="34"/>
      <c r="K10" s="34"/>
      <c r="L10" s="34"/>
      <c r="M10" s="34"/>
      <c r="N10" s="34"/>
    </row>
    <row r="11" spans="1:14" x14ac:dyDescent="0.3">
      <c r="A11" s="6" t="s">
        <v>17</v>
      </c>
      <c r="B11" s="6" t="s">
        <v>33</v>
      </c>
      <c r="C11" s="7"/>
      <c r="D11" s="7">
        <v>455</v>
      </c>
      <c r="E11" s="7">
        <v>434</v>
      </c>
      <c r="F11" s="7">
        <v>430</v>
      </c>
      <c r="G11" s="7">
        <v>462</v>
      </c>
      <c r="H11" s="7">
        <v>386</v>
      </c>
      <c r="I11" s="7"/>
      <c r="J11" s="7">
        <f>SUM(C11:I11)</f>
        <v>2167</v>
      </c>
      <c r="K11" s="8">
        <f>J11/60</f>
        <v>36.116666666666667</v>
      </c>
      <c r="L11" s="8">
        <f>$L$8</f>
        <v>35</v>
      </c>
      <c r="M11" s="9">
        <f>'BUDGET-ACTUALS ANALYSIS'!$K11-'BUDGET-ACTUALS ANALYSIS'!$L11</f>
        <v>1.1166666666666671</v>
      </c>
      <c r="N11" s="10" t="str">
        <f>IF(M11&lt;=0,"NOT UTILIZED","UTILIZED")</f>
        <v>UTILIZED</v>
      </c>
    </row>
    <row r="12" spans="1:14" x14ac:dyDescent="0.3">
      <c r="A12" s="11" t="s">
        <v>18</v>
      </c>
      <c r="B12" s="11" t="s">
        <v>34</v>
      </c>
      <c r="C12" s="12">
        <v>402</v>
      </c>
      <c r="D12" s="12"/>
      <c r="E12" s="12">
        <v>385</v>
      </c>
      <c r="F12" s="12">
        <v>426</v>
      </c>
      <c r="G12" s="12">
        <v>367</v>
      </c>
      <c r="H12" s="12"/>
      <c r="I12" s="12">
        <v>471</v>
      </c>
      <c r="J12" s="12">
        <f t="shared" ref="J12:J20" si="0">SUM(C12:I12)</f>
        <v>2051</v>
      </c>
      <c r="K12" s="13">
        <f t="shared" ref="K12:K20" si="1">J12/60</f>
        <v>34.18333333333333</v>
      </c>
      <c r="L12" s="13">
        <f t="shared" ref="L12:L20" si="2">$L$8</f>
        <v>35</v>
      </c>
      <c r="M12" s="14">
        <f>'BUDGET-ACTUALS ANALYSIS'!$K12-'BUDGET-ACTUALS ANALYSIS'!$L12</f>
        <v>-0.81666666666666998</v>
      </c>
      <c r="N12" s="10" t="str">
        <f t="shared" ref="N12:N20" si="3">IF(M12&lt;=0,"NOT UTILIZED","UTILIZED")</f>
        <v>NOT UTILIZED</v>
      </c>
    </row>
    <row r="13" spans="1:14" x14ac:dyDescent="0.3">
      <c r="A13" s="6" t="s">
        <v>19</v>
      </c>
      <c r="B13" s="6" t="s">
        <v>35</v>
      </c>
      <c r="C13" s="7">
        <v>474</v>
      </c>
      <c r="D13" s="7">
        <v>395</v>
      </c>
      <c r="E13" s="7"/>
      <c r="F13" s="7">
        <v>409</v>
      </c>
      <c r="G13" s="7"/>
      <c r="H13" s="7">
        <v>386</v>
      </c>
      <c r="I13" s="7">
        <v>485</v>
      </c>
      <c r="J13" s="7">
        <f t="shared" si="0"/>
        <v>2149</v>
      </c>
      <c r="K13" s="8">
        <f t="shared" si="1"/>
        <v>35.81666666666667</v>
      </c>
      <c r="L13" s="8">
        <f t="shared" si="2"/>
        <v>35</v>
      </c>
      <c r="M13" s="9">
        <f>'BUDGET-ACTUALS ANALYSIS'!$K13-'BUDGET-ACTUALS ANALYSIS'!$L13</f>
        <v>0.81666666666666998</v>
      </c>
      <c r="N13" s="10" t="str">
        <f t="shared" si="3"/>
        <v>UTILIZED</v>
      </c>
    </row>
    <row r="14" spans="1:14" x14ac:dyDescent="0.3">
      <c r="A14" s="11" t="s">
        <v>20</v>
      </c>
      <c r="B14" s="11" t="s">
        <v>36</v>
      </c>
      <c r="C14" s="12">
        <v>480</v>
      </c>
      <c r="D14" s="12">
        <v>498</v>
      </c>
      <c r="E14" s="12">
        <v>407</v>
      </c>
      <c r="F14" s="12"/>
      <c r="G14" s="12"/>
      <c r="H14" s="12">
        <v>364</v>
      </c>
      <c r="I14" s="12">
        <v>362</v>
      </c>
      <c r="J14" s="12">
        <f t="shared" si="0"/>
        <v>2111</v>
      </c>
      <c r="K14" s="13">
        <f t="shared" si="1"/>
        <v>35.18333333333333</v>
      </c>
      <c r="L14" s="13">
        <f t="shared" si="2"/>
        <v>35</v>
      </c>
      <c r="M14" s="14">
        <f>'BUDGET-ACTUALS ANALYSIS'!$K14-'BUDGET-ACTUALS ANALYSIS'!$L14</f>
        <v>0.18333333333333002</v>
      </c>
      <c r="N14" s="10" t="str">
        <f t="shared" si="3"/>
        <v>UTILIZED</v>
      </c>
    </row>
    <row r="15" spans="1:14" x14ac:dyDescent="0.3">
      <c r="A15" s="6" t="s">
        <v>21</v>
      </c>
      <c r="B15" s="6" t="s">
        <v>37</v>
      </c>
      <c r="C15" s="7"/>
      <c r="D15" s="7">
        <v>483</v>
      </c>
      <c r="E15" s="7">
        <v>381</v>
      </c>
      <c r="F15" s="7">
        <v>460</v>
      </c>
      <c r="G15" s="7">
        <v>361</v>
      </c>
      <c r="H15" s="7">
        <v>375</v>
      </c>
      <c r="I15" s="7"/>
      <c r="J15" s="7">
        <f t="shared" si="0"/>
        <v>2060</v>
      </c>
      <c r="K15" s="8">
        <f t="shared" si="1"/>
        <v>34.333333333333336</v>
      </c>
      <c r="L15" s="8">
        <f t="shared" si="2"/>
        <v>35</v>
      </c>
      <c r="M15" s="9">
        <f>'BUDGET-ACTUALS ANALYSIS'!$K15-'BUDGET-ACTUALS ANALYSIS'!$L15</f>
        <v>-0.6666666666666643</v>
      </c>
      <c r="N15" s="10" t="str">
        <f t="shared" si="3"/>
        <v>NOT UTILIZED</v>
      </c>
    </row>
    <row r="16" spans="1:14" x14ac:dyDescent="0.3">
      <c r="A16" s="11" t="s">
        <v>22</v>
      </c>
      <c r="B16" s="11" t="s">
        <v>38</v>
      </c>
      <c r="C16" s="12">
        <v>425</v>
      </c>
      <c r="D16" s="12"/>
      <c r="E16" s="12">
        <v>471</v>
      </c>
      <c r="F16" s="12">
        <v>381</v>
      </c>
      <c r="G16" s="12">
        <v>447</v>
      </c>
      <c r="H16" s="12"/>
      <c r="I16" s="12">
        <v>444</v>
      </c>
      <c r="J16" s="12">
        <f t="shared" si="0"/>
        <v>2168</v>
      </c>
      <c r="K16" s="13">
        <f t="shared" si="1"/>
        <v>36.133333333333333</v>
      </c>
      <c r="L16" s="13">
        <f t="shared" si="2"/>
        <v>35</v>
      </c>
      <c r="M16" s="14">
        <f>'BUDGET-ACTUALS ANALYSIS'!$K16-'BUDGET-ACTUALS ANALYSIS'!$L16</f>
        <v>1.1333333333333329</v>
      </c>
      <c r="N16" s="10" t="str">
        <f t="shared" si="3"/>
        <v>UTILIZED</v>
      </c>
    </row>
    <row r="17" spans="1:14" x14ac:dyDescent="0.3">
      <c r="A17" s="6" t="s">
        <v>23</v>
      </c>
      <c r="B17" s="6" t="s">
        <v>39</v>
      </c>
      <c r="C17" s="7">
        <v>484</v>
      </c>
      <c r="D17" s="7">
        <v>452</v>
      </c>
      <c r="E17" s="7"/>
      <c r="F17" s="7">
        <v>468</v>
      </c>
      <c r="G17" s="7"/>
      <c r="H17" s="7">
        <v>485</v>
      </c>
      <c r="I17" s="7">
        <v>363</v>
      </c>
      <c r="J17" s="7">
        <f t="shared" si="0"/>
        <v>2252</v>
      </c>
      <c r="K17" s="8">
        <f t="shared" si="1"/>
        <v>37.533333333333331</v>
      </c>
      <c r="L17" s="8">
        <f t="shared" si="2"/>
        <v>35</v>
      </c>
      <c r="M17" s="9">
        <f>'BUDGET-ACTUALS ANALYSIS'!$K17-'BUDGET-ACTUALS ANALYSIS'!$L17</f>
        <v>2.5333333333333314</v>
      </c>
      <c r="N17" s="10" t="str">
        <f t="shared" si="3"/>
        <v>UTILIZED</v>
      </c>
    </row>
    <row r="18" spans="1:14" x14ac:dyDescent="0.3">
      <c r="A18" s="11" t="s">
        <v>24</v>
      </c>
      <c r="B18" s="11" t="s">
        <v>40</v>
      </c>
      <c r="C18" s="12">
        <v>383</v>
      </c>
      <c r="D18" s="12">
        <v>418</v>
      </c>
      <c r="E18" s="12">
        <v>387</v>
      </c>
      <c r="F18" s="12"/>
      <c r="G18" s="12"/>
      <c r="H18" s="12">
        <v>407</v>
      </c>
      <c r="I18" s="12">
        <v>351</v>
      </c>
      <c r="J18" s="12">
        <f t="shared" si="0"/>
        <v>1946</v>
      </c>
      <c r="K18" s="13">
        <f t="shared" si="1"/>
        <v>32.43333333333333</v>
      </c>
      <c r="L18" s="13">
        <f t="shared" si="2"/>
        <v>35</v>
      </c>
      <c r="M18" s="14">
        <f>'BUDGET-ACTUALS ANALYSIS'!$K18-'BUDGET-ACTUALS ANALYSIS'!$L18</f>
        <v>-2.56666666666667</v>
      </c>
      <c r="N18" s="10" t="str">
        <f t="shared" si="3"/>
        <v>NOT UTILIZED</v>
      </c>
    </row>
    <row r="19" spans="1:14" x14ac:dyDescent="0.3">
      <c r="A19" s="6" t="s">
        <v>25</v>
      </c>
      <c r="B19" s="6" t="s">
        <v>41</v>
      </c>
      <c r="C19" s="7"/>
      <c r="D19" s="7">
        <v>492</v>
      </c>
      <c r="E19" s="7">
        <v>415</v>
      </c>
      <c r="F19" s="7">
        <v>420</v>
      </c>
      <c r="G19" s="7">
        <v>388</v>
      </c>
      <c r="H19" s="7">
        <v>429</v>
      </c>
      <c r="I19" s="7"/>
      <c r="J19" s="7">
        <f t="shared" si="0"/>
        <v>2144</v>
      </c>
      <c r="K19" s="8">
        <f t="shared" si="1"/>
        <v>35.733333333333334</v>
      </c>
      <c r="L19" s="8">
        <f t="shared" si="2"/>
        <v>35</v>
      </c>
      <c r="M19" s="9">
        <f>'BUDGET-ACTUALS ANALYSIS'!$K19-'BUDGET-ACTUALS ANALYSIS'!$L19</f>
        <v>0.73333333333333428</v>
      </c>
      <c r="N19" s="10" t="str">
        <f t="shared" si="3"/>
        <v>UTILIZED</v>
      </c>
    </row>
    <row r="20" spans="1:14" x14ac:dyDescent="0.3">
      <c r="A20" s="11" t="s">
        <v>26</v>
      </c>
      <c r="B20" s="11" t="s">
        <v>42</v>
      </c>
      <c r="C20" s="12">
        <v>394</v>
      </c>
      <c r="D20" s="12"/>
      <c r="E20" s="12">
        <v>396</v>
      </c>
      <c r="F20" s="12">
        <v>390</v>
      </c>
      <c r="G20" s="12">
        <v>449</v>
      </c>
      <c r="H20" s="12"/>
      <c r="I20" s="12">
        <v>438</v>
      </c>
      <c r="J20" s="12">
        <f t="shared" si="0"/>
        <v>2067</v>
      </c>
      <c r="K20" s="13">
        <f t="shared" si="1"/>
        <v>34.450000000000003</v>
      </c>
      <c r="L20" s="13">
        <f t="shared" si="2"/>
        <v>35</v>
      </c>
      <c r="M20" s="14">
        <f>'BUDGET-ACTUALS ANALYSIS'!$K20-'BUDGET-ACTUALS ANALYSIS'!$L20</f>
        <v>-0.54999999999999716</v>
      </c>
      <c r="N20" s="10" t="str">
        <f t="shared" si="3"/>
        <v>NOT UTILIZED</v>
      </c>
    </row>
    <row r="21" spans="1:14" x14ac:dyDescent="0.3">
      <c r="A21" s="24" t="s">
        <v>10</v>
      </c>
      <c r="B21" s="25"/>
      <c r="C21" s="3">
        <f>SUM(C11:C20)</f>
        <v>3042</v>
      </c>
      <c r="D21" s="3">
        <f>SUM(D11:D20)</f>
        <v>3193</v>
      </c>
      <c r="E21" s="3">
        <f>SUM(E11:E20)</f>
        <v>3276</v>
      </c>
      <c r="F21" s="3">
        <f>SUM(F11:F20)</f>
        <v>3384</v>
      </c>
      <c r="G21" s="3">
        <f>SUM(G11:G20)</f>
        <v>2474</v>
      </c>
      <c r="H21" s="3">
        <f>SUM(H11:H20)</f>
        <v>2832</v>
      </c>
      <c r="I21" s="3">
        <f>SUM(I11:I20)</f>
        <v>2914</v>
      </c>
      <c r="J21" s="3">
        <f>SUM(J11:J20)</f>
        <v>21115</v>
      </c>
      <c r="K21" s="15">
        <f>SUM(K11:K20)</f>
        <v>351.91666666666669</v>
      </c>
      <c r="L21" s="15"/>
      <c r="M21" s="15"/>
      <c r="N21" s="2"/>
    </row>
  </sheetData>
  <mergeCells count="13">
    <mergeCell ref="M6:N6"/>
    <mergeCell ref="A7:N7"/>
    <mergeCell ref="A21:B21"/>
    <mergeCell ref="M8:N8"/>
    <mergeCell ref="A9:A10"/>
    <mergeCell ref="C9:I9"/>
    <mergeCell ref="J9:J10"/>
    <mergeCell ref="K9:K10"/>
    <mergeCell ref="L9:L10"/>
    <mergeCell ref="M9:M10"/>
    <mergeCell ref="N9:N10"/>
    <mergeCell ref="B9:B10"/>
    <mergeCell ref="F8:G8"/>
  </mergeCells>
  <conditionalFormatting sqref="N11:N20">
    <cfRule type="cellIs" dxfId="1" priority="7" operator="equal">
      <formula>"NOT UTILIZED"</formula>
    </cfRule>
    <cfRule type="cellIs" dxfId="0" priority="8" operator="equal">
      <formula>"UTILIZED"</formula>
    </cfRule>
  </conditionalFormatting>
  <conditionalFormatting sqref="C11:I20">
    <cfRule type="colorScale" priority="9">
      <colorScale>
        <cfvo type="min"/>
        <cfvo type="max"/>
        <color rgb="FFFCFCFF"/>
        <color rgb="FF63BE7B"/>
      </colorScale>
    </cfRule>
  </conditionalFormatting>
  <conditionalFormatting sqref="J11:J20">
    <cfRule type="colorScale" priority="10">
      <colorScale>
        <cfvo type="min"/>
        <cfvo type="max"/>
        <color rgb="FFFCFCFF"/>
        <color rgb="FF63BE7B"/>
      </colorScale>
    </cfRule>
  </conditionalFormatting>
  <conditionalFormatting sqref="K11:K20">
    <cfRule type="colorScale" priority="11">
      <colorScale>
        <cfvo type="min"/>
        <cfvo type="max"/>
        <color rgb="FFFCFCFF"/>
        <color rgb="FF63BE7B"/>
      </colorScale>
    </cfRule>
  </conditionalFormatting>
  <hyperlinks>
    <hyperlink ref="M6" r:id="rId1" xr:uid="{80569FDA-5DA0-427C-8F55-BD0771901565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600E19CD-52C6-40AE-8675-9B9835A8C2D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M11:M20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BUDGET-ACTUALS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Praddy</cp:lastModifiedBy>
  <dcterms:created xsi:type="dcterms:W3CDTF">2020-10-09T15:46:56Z</dcterms:created>
  <dcterms:modified xsi:type="dcterms:W3CDTF">2020-11-09T06:50:30Z</dcterms:modified>
</cp:coreProperties>
</file>